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KTPlanMRA\Programacao Local\EVENTOS 2024\RECIFE\4 - Carnaval\"/>
    </mc:Choice>
  </mc:AlternateContent>
  <bookViews>
    <workbookView xWindow="0" yWindow="0" windowWidth="23040" windowHeight="9192"/>
  </bookViews>
  <sheets>
    <sheet name="4 - Carnaval 2024" sheetId="1" r:id="rId1"/>
  </sheets>
  <externalReferences>
    <externalReference r:id="rId2"/>
  </externalReferences>
  <definedNames>
    <definedName name="_xlnm.Print_Area" localSheetId="0">'4 - Carnaval 2024'!$A$1:$K$37</definedName>
    <definedName name="_xlnm.Database">#REF!</definedName>
    <definedName name="CODTERRITORIO">#REF!</definedName>
    <definedName name="DICNOMEBL_Mun">#REF!</definedName>
    <definedName name="DICNOMEBL_UF">#REF!</definedName>
    <definedName name="Excel_BuiltIn_Database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J30" i="1"/>
  <c r="K30" i="1" s="1"/>
  <c r="N30" i="1" s="1"/>
  <c r="M30" i="1" s="1"/>
  <c r="I30" i="1"/>
  <c r="K29" i="1"/>
  <c r="N29" i="1" s="1"/>
  <c r="M29" i="1" s="1"/>
  <c r="J29" i="1"/>
  <c r="I29" i="1"/>
  <c r="J28" i="1"/>
  <c r="K28" i="1" s="1"/>
  <c r="N28" i="1" s="1"/>
  <c r="M28" i="1" s="1"/>
  <c r="I28" i="1"/>
  <c r="J27" i="1"/>
  <c r="K27" i="1" s="1"/>
  <c r="N27" i="1" s="1"/>
  <c r="M27" i="1" s="1"/>
  <c r="K26" i="1"/>
  <c r="N26" i="1" s="1"/>
  <c r="M26" i="1" s="1"/>
  <c r="N24" i="1"/>
  <c r="M24" i="1"/>
  <c r="K24" i="1"/>
  <c r="K23" i="1"/>
  <c r="N23" i="1" s="1"/>
  <c r="M23" i="1" s="1"/>
  <c r="K22" i="1"/>
  <c r="N22" i="1" s="1"/>
  <c r="M22" i="1" s="1"/>
  <c r="N21" i="1"/>
  <c r="M21" i="1" s="1"/>
  <c r="K21" i="1"/>
  <c r="K20" i="1"/>
  <c r="N20" i="1" s="1"/>
  <c r="M20" i="1" s="1"/>
  <c r="K19" i="1"/>
  <c r="N19" i="1" s="1"/>
  <c r="M19" i="1" s="1"/>
  <c r="K18" i="1"/>
  <c r="N18" i="1" s="1"/>
  <c r="M18" i="1" s="1"/>
  <c r="K17" i="1"/>
  <c r="N17" i="1" s="1"/>
  <c r="M17" i="1" s="1"/>
  <c r="K16" i="1"/>
  <c r="N16" i="1" s="1"/>
  <c r="M16" i="1" s="1"/>
  <c r="K15" i="1"/>
  <c r="N15" i="1" s="1"/>
  <c r="M15" i="1" s="1"/>
  <c r="K14" i="1"/>
  <c r="N14" i="1" s="1"/>
  <c r="M14" i="1" s="1"/>
  <c r="K13" i="1"/>
  <c r="N13" i="1" s="1"/>
  <c r="M13" i="1" s="1"/>
  <c r="K12" i="1"/>
  <c r="N12" i="1" s="1"/>
  <c r="M12" i="1" s="1"/>
  <c r="K11" i="1"/>
  <c r="K10" i="1"/>
  <c r="N10" i="1" s="1"/>
  <c r="M10" i="1" l="1"/>
  <c r="K31" i="1"/>
  <c r="N11" i="1"/>
  <c r="M11" i="1" s="1"/>
  <c r="N31" i="1" l="1"/>
  <c r="L31" i="1" s="1"/>
</calcChain>
</file>

<file path=xl/sharedStrings.xml><?xml version="1.0" encoding="utf-8"?>
<sst xmlns="http://schemas.openxmlformats.org/spreadsheetml/2006/main" count="111" uniqueCount="67">
  <si>
    <t>PLANILHA DE CÁLCULOS</t>
  </si>
  <si>
    <t>Emissora</t>
  </si>
  <si>
    <t>TV GUARARAPES</t>
  </si>
  <si>
    <t>Praça:</t>
  </si>
  <si>
    <t>RECIFE</t>
  </si>
  <si>
    <t>Proposta:</t>
  </si>
  <si>
    <t>CARNAVAL</t>
  </si>
  <si>
    <t>Cliente</t>
  </si>
  <si>
    <t>ENTREGA COMERCIAL | CARNAVAL 2024</t>
  </si>
  <si>
    <t>PROGRAMA</t>
  </si>
  <si>
    <t>PERÍODO</t>
  </si>
  <si>
    <t>ESQUEMA COMERCIAL</t>
  </si>
  <si>
    <t>FORMATO</t>
  </si>
  <si>
    <t>Nº DE INSERÇÕES NO PERÍODO</t>
  </si>
  <si>
    <t>CONVERSÃO</t>
  </si>
  <si>
    <t>BASE DE PREÇOS UNITÁRIO</t>
  </si>
  <si>
    <t>R$
UNITÁRIO</t>
  </si>
  <si>
    <t>R$
TOTAL</t>
  </si>
  <si>
    <t>DESCONTO</t>
  </si>
  <si>
    <t>TOTAL NEGOCIADO UNITÁRIO</t>
  </si>
  <si>
    <t>R$
TOTAL NEGOCIADO</t>
  </si>
  <si>
    <t>Rotativo</t>
  </si>
  <si>
    <t>2/jan a 13/fev</t>
  </si>
  <si>
    <t>Assinatura nas Chamadas de Envolvimento</t>
  </si>
  <si>
    <t>5"</t>
  </si>
  <si>
    <t>15/jan a 18/fev</t>
  </si>
  <si>
    <t>Assinatura na Agenda do Folião</t>
  </si>
  <si>
    <t>Assinatura no Carnaval Bom Demais</t>
  </si>
  <si>
    <t>22/jan a 18/fev</t>
  </si>
  <si>
    <t>Assinatura no Som da Folia</t>
  </si>
  <si>
    <t>3/fev</t>
  </si>
  <si>
    <t>Flashes de Cobertura do Baile Municipal</t>
  </si>
  <si>
    <t>9 a 13/fev</t>
  </si>
  <si>
    <t>Flashes de Cobertura do Carnaval</t>
  </si>
  <si>
    <t>Especial Galo da Madrugada/Olinda</t>
  </si>
  <si>
    <t>Vinheta caracterizada</t>
  </si>
  <si>
    <t>Cardinot na Guararapes</t>
  </si>
  <si>
    <t>Break de Conteúdo</t>
  </si>
  <si>
    <t>10"</t>
  </si>
  <si>
    <t>Merchandising</t>
  </si>
  <si>
    <t>60"</t>
  </si>
  <si>
    <t>Comercial</t>
  </si>
  <si>
    <t>30"</t>
  </si>
  <si>
    <t>Especial Carnaval de Olinda</t>
  </si>
  <si>
    <t>11, 12 e 13/fev</t>
  </si>
  <si>
    <t>Balanço Geral PE</t>
  </si>
  <si>
    <t>até maio/24</t>
  </si>
  <si>
    <t>Comercial - Mídia de Apoio</t>
  </si>
  <si>
    <t>Digital</t>
  </si>
  <si>
    <t>3/jan a 18/fev</t>
  </si>
  <si>
    <t>Instagram TVG | Assinatura nos posts do Feed</t>
  </si>
  <si>
    <t>logo</t>
  </si>
  <si>
    <t>Feed - Post assinado</t>
  </si>
  <si>
    <t>Instagram Que Arretado | Assinatura nos posts do Feed</t>
  </si>
  <si>
    <t>Instagram TVG | Assinatura nos Stories</t>
  </si>
  <si>
    <t>Facebook TVG | Assinatura nos posts do Feed</t>
  </si>
  <si>
    <t>YouTube TVG | Break de Conteúdo</t>
  </si>
  <si>
    <t>Total</t>
  </si>
  <si>
    <t>TOTAL</t>
  </si>
  <si>
    <t xml:space="preserve"> </t>
  </si>
  <si>
    <t>Observações</t>
  </si>
  <si>
    <r>
      <t>§</t>
    </r>
    <r>
      <rPr>
        <sz val="12"/>
        <color indexed="8"/>
        <rFont val="Rotunda Light"/>
      </rPr>
      <t>Tabela de Preços: setembro/23;</t>
    </r>
  </si>
  <si>
    <t>Assinatura 5"</t>
  </si>
  <si>
    <r>
      <t>§</t>
    </r>
    <r>
      <rPr>
        <sz val="12"/>
        <color indexed="8"/>
        <rFont val="Rotunda Light"/>
      </rPr>
      <t>DAC (caso haja): 20% do total negociado, faturado a parte;</t>
    </r>
  </si>
  <si>
    <r>
      <t>§</t>
    </r>
    <r>
      <rPr>
        <sz val="12"/>
        <color indexed="8"/>
        <rFont val="Rotunda Light"/>
      </rPr>
      <t>Realização condicionada a comercialização mínima de 3 cotas;</t>
    </r>
  </si>
  <si>
    <r>
      <t>§</t>
    </r>
    <r>
      <rPr>
        <sz val="12"/>
        <color indexed="8"/>
        <rFont val="Rotunda Light"/>
      </rPr>
      <t>Datas sujeitas a alteração.</t>
    </r>
  </si>
  <si>
    <t xml:space="preserve">Obs.: Toda entrega/valoração que consta nesta planilha foi elaborada direto pela emissora local, sendo assim, caso haja alguma questão/dúvida/alteração, a mesma deverá ser consultada.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</si>
</sst>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0.000"/>
    <numFmt numFmtId="166" formatCode="_(&quot;R$ &quot;* #,##0.00_);_(&quot;R$ &quot;* \(#,##0.00\);_(&quot;R$ 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28"/>
      <name val="Arial Narrow"/>
      <family val="2"/>
    </font>
    <font>
      <sz val="10"/>
      <name val="Calibri"/>
      <family val="2"/>
      <scheme val="minor"/>
    </font>
    <font>
      <sz val="16"/>
      <color theme="0"/>
      <name val="Agency FB"/>
      <family val="2"/>
    </font>
    <font>
      <b/>
      <sz val="14"/>
      <color theme="1" tint="4.9989318521683403E-2"/>
      <name val="Bahnschrift Light"/>
      <family val="2"/>
    </font>
    <font>
      <b/>
      <sz val="14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name val="Calibri"/>
      <family val="2"/>
      <scheme val="minor"/>
    </font>
    <font>
      <b/>
      <u/>
      <sz val="12"/>
      <color rgb="FF002060"/>
      <name val="Rotunda Light"/>
    </font>
    <font>
      <b/>
      <u/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Wingdings"/>
      <charset val="2"/>
    </font>
    <font>
      <sz val="12"/>
      <color indexed="8"/>
      <name val="Rotunda Light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5" fillId="0" borderId="0" xfId="4" applyFont="1"/>
    <xf numFmtId="164" fontId="6" fillId="2" borderId="1" xfId="1" applyFont="1" applyFill="1" applyBorder="1" applyAlignment="1">
      <alignment vertical="center"/>
    </xf>
    <xf numFmtId="164" fontId="7" fillId="0" borderId="0" xfId="1" applyFont="1" applyBorder="1" applyAlignment="1">
      <alignment vertical="center"/>
    </xf>
    <xf numFmtId="164" fontId="7" fillId="0" borderId="0" xfId="1" applyFont="1" applyBorder="1" applyAlignment="1">
      <alignment horizontal="left" vertical="center"/>
    </xf>
    <xf numFmtId="0" fontId="8" fillId="0" borderId="0" xfId="4" applyFont="1" applyBorder="1" applyAlignment="1">
      <alignment horizontal="center" vertical="center"/>
    </xf>
    <xf numFmtId="0" fontId="9" fillId="3" borderId="3" xfId="4" applyFont="1" applyFill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2" fillId="3" borderId="6" xfId="4" applyFont="1" applyFill="1" applyBorder="1" applyAlignment="1">
      <alignment horizontal="center" vertical="center" wrapText="1"/>
    </xf>
    <xf numFmtId="0" fontId="2" fillId="3" borderId="6" xfId="4" applyFont="1" applyFill="1" applyBorder="1" applyAlignment="1">
      <alignment horizontal="center" vertical="center"/>
    </xf>
    <xf numFmtId="3" fontId="2" fillId="3" borderId="6" xfId="4" applyNumberFormat="1" applyFont="1" applyFill="1" applyBorder="1" applyAlignment="1">
      <alignment horizontal="center" vertical="center" wrapText="1"/>
    </xf>
    <xf numFmtId="16" fontId="12" fillId="4" borderId="7" xfId="4" quotePrefix="1" applyNumberFormat="1" applyFont="1" applyFill="1" applyBorder="1" applyAlignment="1">
      <alignment horizontal="center" vertical="center"/>
    </xf>
    <xf numFmtId="0" fontId="12" fillId="4" borderId="7" xfId="4" applyFont="1" applyFill="1" applyBorder="1" applyAlignment="1">
      <alignment horizontal="left" vertical="center" wrapText="1"/>
    </xf>
    <xf numFmtId="0" fontId="12" fillId="4" borderId="7" xfId="4" applyFont="1" applyFill="1" applyBorder="1" applyAlignment="1">
      <alignment horizontal="center" vertical="center"/>
    </xf>
    <xf numFmtId="165" fontId="12" fillId="4" borderId="7" xfId="4" applyNumberFormat="1" applyFont="1" applyFill="1" applyBorder="1" applyAlignment="1">
      <alignment horizontal="center" vertical="center"/>
    </xf>
    <xf numFmtId="166" fontId="12" fillId="4" borderId="7" xfId="2" applyFont="1" applyFill="1" applyBorder="1" applyAlignment="1">
      <alignment horizontal="center" vertical="center"/>
    </xf>
    <xf numFmtId="9" fontId="12" fillId="5" borderId="7" xfId="3" applyFont="1" applyFill="1" applyBorder="1" applyAlignment="1">
      <alignment horizontal="center" vertical="center"/>
    </xf>
    <xf numFmtId="0" fontId="5" fillId="0" borderId="0" xfId="4" applyFont="1" applyAlignment="1">
      <alignment vertical="center"/>
    </xf>
    <xf numFmtId="0" fontId="12" fillId="4" borderId="7" xfId="4" applyFont="1" applyFill="1" applyBorder="1" applyAlignment="1">
      <alignment horizontal="left" vertical="center"/>
    </xf>
    <xf numFmtId="0" fontId="12" fillId="4" borderId="7" xfId="4" quotePrefix="1" applyFont="1" applyFill="1" applyBorder="1" applyAlignment="1">
      <alignment horizontal="center" vertical="center"/>
    </xf>
    <xf numFmtId="166" fontId="12" fillId="0" borderId="7" xfId="2" applyFont="1" applyFill="1" applyBorder="1" applyAlignment="1">
      <alignment horizontal="center" vertical="center"/>
    </xf>
    <xf numFmtId="166" fontId="12" fillId="0" borderId="7" xfId="2" applyFont="1" applyBorder="1" applyAlignment="1">
      <alignment horizontal="center" vertical="center"/>
    </xf>
    <xf numFmtId="164" fontId="12" fillId="0" borderId="0" xfId="1" applyFont="1" applyFill="1" applyBorder="1" applyAlignment="1">
      <alignment horizontal="center" vertical="center"/>
    </xf>
    <xf numFmtId="16" fontId="12" fillId="0" borderId="0" xfId="4" quotePrefix="1" applyNumberFormat="1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center" vertical="center"/>
    </xf>
    <xf numFmtId="165" fontId="12" fillId="0" borderId="0" xfId="4" applyNumberFormat="1" applyFont="1" applyFill="1" applyBorder="1" applyAlignment="1">
      <alignment horizontal="center" vertical="center"/>
    </xf>
    <xf numFmtId="166" fontId="12" fillId="0" borderId="0" xfId="2" applyFont="1" applyFill="1" applyBorder="1" applyAlignment="1">
      <alignment horizontal="center" vertical="center"/>
    </xf>
    <xf numFmtId="9" fontId="12" fillId="0" borderId="0" xfId="3" applyFont="1" applyFill="1" applyBorder="1" applyAlignment="1">
      <alignment horizontal="center" vertical="center"/>
    </xf>
    <xf numFmtId="16" fontId="12" fillId="7" borderId="7" xfId="4" quotePrefix="1" applyNumberFormat="1" applyFont="1" applyFill="1" applyBorder="1" applyAlignment="1">
      <alignment horizontal="center" vertical="center"/>
    </xf>
    <xf numFmtId="0" fontId="12" fillId="6" borderId="7" xfId="4" applyFont="1" applyFill="1" applyBorder="1" applyAlignment="1">
      <alignment horizontal="left" vertical="center" wrapText="1"/>
    </xf>
    <xf numFmtId="0" fontId="12" fillId="6" borderId="7" xfId="4" applyFont="1" applyFill="1" applyBorder="1" applyAlignment="1">
      <alignment horizontal="center" vertical="center"/>
    </xf>
    <xf numFmtId="165" fontId="12" fillId="6" borderId="7" xfId="4" applyNumberFormat="1" applyFont="1" applyFill="1" applyBorder="1" applyAlignment="1">
      <alignment horizontal="center" vertical="center"/>
    </xf>
    <xf numFmtId="166" fontId="12" fillId="6" borderId="7" xfId="2" applyFont="1" applyFill="1" applyBorder="1" applyAlignment="1">
      <alignment horizontal="center" vertical="center"/>
    </xf>
    <xf numFmtId="9" fontId="12" fillId="6" borderId="7" xfId="3" applyFont="1" applyFill="1" applyBorder="1" applyAlignment="1">
      <alignment horizontal="center" vertical="center"/>
    </xf>
    <xf numFmtId="3" fontId="14" fillId="3" borderId="11" xfId="4" applyNumberFormat="1" applyFont="1" applyFill="1" applyBorder="1" applyAlignment="1">
      <alignment horizontal="center" vertical="center"/>
    </xf>
    <xf numFmtId="3" fontId="14" fillId="3" borderId="2" xfId="4" applyNumberFormat="1" applyFont="1" applyFill="1" applyBorder="1" applyAlignment="1">
      <alignment horizontal="center" vertical="center"/>
    </xf>
    <xf numFmtId="165" fontId="14" fillId="3" borderId="2" xfId="4" applyNumberFormat="1" applyFont="1" applyFill="1" applyBorder="1" applyAlignment="1">
      <alignment vertical="center"/>
    </xf>
    <xf numFmtId="165" fontId="14" fillId="3" borderId="2" xfId="4" applyNumberFormat="1" applyFont="1" applyFill="1" applyBorder="1" applyAlignment="1">
      <alignment horizontal="center" vertical="center"/>
    </xf>
    <xf numFmtId="166" fontId="14" fillId="3" borderId="11" xfId="2" applyFont="1" applyFill="1" applyBorder="1" applyAlignment="1">
      <alignment horizontal="center" vertical="center"/>
    </xf>
    <xf numFmtId="9" fontId="14" fillId="3" borderId="0" xfId="3" applyFont="1" applyFill="1" applyAlignment="1">
      <alignment horizontal="center" vertical="center"/>
    </xf>
    <xf numFmtId="0" fontId="8" fillId="3" borderId="0" xfId="4" applyFont="1" applyFill="1" applyAlignment="1">
      <alignment vertical="center"/>
    </xf>
    <xf numFmtId="166" fontId="15" fillId="8" borderId="12" xfId="2" applyFont="1" applyFill="1" applyBorder="1" applyAlignment="1">
      <alignment horizontal="center" vertical="center"/>
    </xf>
    <xf numFmtId="0" fontId="8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3" fontId="17" fillId="0" borderId="0" xfId="4" applyNumberFormat="1" applyFont="1" applyAlignment="1">
      <alignment horizontal="right" vertical="center"/>
    </xf>
    <xf numFmtId="3" fontId="17" fillId="0" borderId="0" xfId="4" applyNumberFormat="1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4" fontId="16" fillId="0" borderId="0" xfId="4" applyNumberFormat="1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left" vertical="center" readingOrder="1"/>
    </xf>
    <xf numFmtId="0" fontId="20" fillId="0" borderId="0" xfId="4" applyFont="1" applyAlignment="1">
      <alignment vertical="center"/>
    </xf>
    <xf numFmtId="0" fontId="21" fillId="0" borderId="0" xfId="4" applyFont="1" applyAlignment="1">
      <alignment horizontal="left" vertical="center"/>
    </xf>
    <xf numFmtId="3" fontId="21" fillId="0" borderId="0" xfId="4" applyNumberFormat="1" applyFont="1" applyAlignment="1">
      <alignment vertical="center"/>
    </xf>
    <xf numFmtId="3" fontId="21" fillId="0" borderId="0" xfId="4" applyNumberFormat="1" applyFont="1" applyAlignment="1">
      <alignment horizontal="center" vertical="center"/>
    </xf>
    <xf numFmtId="4" fontId="22" fillId="0" borderId="0" xfId="4" applyNumberFormat="1" applyFont="1" applyAlignment="1">
      <alignment horizontal="center" vertical="center"/>
    </xf>
    <xf numFmtId="0" fontId="23" fillId="0" borderId="0" xfId="4" applyFont="1" applyAlignment="1">
      <alignment horizontal="left" vertical="center" indent="1" readingOrder="1"/>
    </xf>
    <xf numFmtId="14" fontId="22" fillId="0" borderId="0" xfId="4" applyNumberFormat="1" applyFont="1" applyAlignment="1">
      <alignment vertical="center"/>
    </xf>
    <xf numFmtId="0" fontId="25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11" fillId="0" borderId="0" xfId="4" applyFont="1"/>
    <xf numFmtId="0" fontId="11" fillId="0" borderId="0" xfId="4" applyFont="1" applyAlignment="1">
      <alignment horizontal="center" vertical="center"/>
    </xf>
    <xf numFmtId="0" fontId="5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5" fillId="0" borderId="0" xfId="4" applyFont="1" applyAlignment="1">
      <alignment horizontal="right"/>
    </xf>
    <xf numFmtId="0" fontId="5" fillId="0" borderId="0" xfId="4" applyFont="1" applyAlignment="1">
      <alignment horizontal="center"/>
    </xf>
    <xf numFmtId="164" fontId="13" fillId="4" borderId="8" xfId="1" applyFont="1" applyFill="1" applyBorder="1" applyAlignment="1">
      <alignment horizontal="center" vertical="center"/>
    </xf>
    <xf numFmtId="164" fontId="13" fillId="4" borderId="9" xfId="1" applyFont="1" applyFill="1" applyBorder="1" applyAlignment="1">
      <alignment horizontal="center" vertical="center"/>
    </xf>
    <xf numFmtId="164" fontId="12" fillId="6" borderId="7" xfId="1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4" fillId="3" borderId="3" xfId="4" applyFont="1" applyFill="1" applyBorder="1" applyAlignment="1">
      <alignment horizontal="center" vertical="center"/>
    </xf>
    <xf numFmtId="0" fontId="14" fillId="3" borderId="10" xfId="4" applyFont="1" applyFill="1" applyBorder="1" applyAlignment="1">
      <alignment horizontal="center" vertical="center"/>
    </xf>
    <xf numFmtId="164" fontId="12" fillId="4" borderId="7" xfId="1" applyFont="1" applyFill="1" applyBorder="1" applyAlignment="1">
      <alignment horizontal="center" vertical="center"/>
    </xf>
    <xf numFmtId="164" fontId="12" fillId="4" borderId="7" xfId="1" applyFont="1" applyFill="1" applyBorder="1" applyAlignment="1">
      <alignment horizontal="center" vertical="center" wrapText="1"/>
    </xf>
    <xf numFmtId="16" fontId="12" fillId="4" borderId="7" xfId="4" quotePrefix="1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9" fillId="3" borderId="2" xfId="4" applyFont="1" applyFill="1" applyBorder="1" applyAlignment="1">
      <alignment horizontal="left" vertical="center"/>
    </xf>
    <xf numFmtId="0" fontId="9" fillId="3" borderId="3" xfId="4" applyFont="1" applyFill="1" applyBorder="1" applyAlignment="1">
      <alignment horizontal="left" vertical="center"/>
    </xf>
    <xf numFmtId="0" fontId="2" fillId="3" borderId="4" xfId="4" applyFont="1" applyFill="1" applyBorder="1" applyAlignment="1">
      <alignment horizontal="center" vertical="center"/>
    </xf>
    <xf numFmtId="0" fontId="2" fillId="3" borderId="5" xfId="4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6" fontId="11" fillId="0" borderId="0" xfId="2" applyFont="1" applyAlignment="1">
      <alignment vertical="center"/>
    </xf>
    <xf numFmtId="3" fontId="11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0" fontId="5" fillId="0" borderId="0" xfId="0" applyFont="1"/>
  </cellXfs>
  <cellStyles count="5">
    <cellStyle name="Moeda" xfId="2" builtinId="4"/>
    <cellStyle name="Normal" xfId="0" builtinId="0"/>
    <cellStyle name="Normal 2" xfId="4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2219325</xdr:colOff>
      <xdr:row>2</xdr:row>
      <xdr:rowOff>142875</xdr:rowOff>
    </xdr:from>
    <xdr:to>
      <xdr:col>6</xdr:col>
      <xdr:colOff>19050</xdr:colOff>
      <xdr:row>6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358" t="26666" r="8144" b="25768"/>
        <a:stretch>
          <a:fillRect/>
        </a:stretch>
      </xdr:blipFill>
      <xdr:spPr bwMode="auto">
        <a:xfrm>
          <a:off x="6210300" y="628650"/>
          <a:ext cx="27146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rge.pereira\Desktop\Jorge\TV%20Guararapes\2024\TV%20Guararapes%20-%20PE\Book%202024\Valora&#231;&#245;es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Geral"/>
      <sheetName val="1 - Construindo Sonhos"/>
      <sheetName val="2 - TV Guararapes nos Bairros"/>
      <sheetName val="3 - Verão da Guararapes"/>
      <sheetName val="4 - Carnaval 2024"/>
      <sheetName val="5 - Aniv. Recife e Olinda"/>
      <sheetName val="6 - Dia das Mães"/>
      <sheetName val="7 - São João"/>
      <sheetName val="8 - Cozinha Arretada de SJ"/>
      <sheetName val="9 - Roteiro do Frio"/>
      <sheetName val="10 - Cine na Praça"/>
      <sheetName val="11 - Rota do São Francisco"/>
      <sheetName val="12 - Super Confeiteiro"/>
      <sheetName val="13 - Mundo da Criança"/>
      <sheetName val="14 - Blackfriday"/>
      <sheetName val="15 - Cozinha Arretada de Natal"/>
      <sheetName val="Tabela Digital"/>
      <sheetName val="NOV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1">
          <cell r="D11" t="str">
            <v>Story - Post assinado</v>
          </cell>
          <cell r="E11">
            <v>130.2441255</v>
          </cell>
        </row>
        <row r="13">
          <cell r="E13">
            <v>194.73040800000001</v>
          </cell>
        </row>
        <row r="22">
          <cell r="E22">
            <v>1117.2766149900001</v>
          </cell>
        </row>
        <row r="26">
          <cell r="D26" t="str">
            <v xml:space="preserve">Story - Publipost </v>
          </cell>
        </row>
        <row r="29">
          <cell r="D29" t="str">
            <v>Vídeo assinado</v>
          </cell>
          <cell r="E29">
            <v>133.24137525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showGridLines="0" tabSelected="1" zoomScale="85" zoomScaleNormal="85" workbookViewId="0"/>
  </sheetViews>
  <sheetFormatPr defaultColWidth="11.44140625" defaultRowHeight="13.8"/>
  <cols>
    <col min="1" max="1" width="3.6640625" style="1" customWidth="1"/>
    <col min="2" max="2" width="18.6640625" style="1" customWidth="1"/>
    <col min="3" max="3" width="16.6640625" style="1" customWidth="1"/>
    <col min="4" max="4" width="20.6640625" style="1" customWidth="1"/>
    <col min="5" max="5" width="55" style="1" bestFit="1" customWidth="1"/>
    <col min="6" max="6" width="18.6640625" style="1" customWidth="1"/>
    <col min="7" max="7" width="26.33203125" style="1" bestFit="1" customWidth="1"/>
    <col min="8" max="8" width="18.6640625" style="1" customWidth="1"/>
    <col min="9" max="9" width="32.88671875" style="1" customWidth="1"/>
    <col min="10" max="10" width="18.6640625" style="1" customWidth="1"/>
    <col min="11" max="11" width="23.6640625" style="1" customWidth="1"/>
    <col min="12" max="13" width="18.6640625" style="1" customWidth="1"/>
    <col min="14" max="14" width="28.6640625" style="1" bestFit="1" customWidth="1"/>
    <col min="15" max="16384" width="11.44140625" style="1"/>
  </cols>
  <sheetData>
    <row r="1" spans="2:15" ht="18.75" customHeight="1"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</row>
    <row r="2" spans="2:15" ht="20.100000000000001" customHeight="1"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2:15" ht="20.100000000000001" customHeight="1">
      <c r="B3" s="2" t="s">
        <v>1</v>
      </c>
      <c r="C3" s="3" t="s">
        <v>2</v>
      </c>
    </row>
    <row r="4" spans="2:15" ht="20.100000000000001" customHeight="1">
      <c r="B4" s="2" t="s">
        <v>3</v>
      </c>
      <c r="C4" s="3" t="s">
        <v>4</v>
      </c>
    </row>
    <row r="5" spans="2:15" ht="20.100000000000001" customHeight="1">
      <c r="B5" s="2" t="s">
        <v>5</v>
      </c>
      <c r="C5" s="3" t="s">
        <v>6</v>
      </c>
    </row>
    <row r="6" spans="2:15" ht="20.100000000000001" customHeight="1">
      <c r="B6" s="2" t="s">
        <v>7</v>
      </c>
      <c r="C6" s="4"/>
      <c r="D6" s="5"/>
    </row>
    <row r="7" spans="2:15" ht="20.100000000000001" customHeight="1"/>
    <row r="8" spans="2:15" s="8" customFormat="1" ht="39.9" customHeight="1">
      <c r="B8" s="78" t="s">
        <v>8</v>
      </c>
      <c r="C8" s="79"/>
      <c r="D8" s="79"/>
      <c r="E8" s="79"/>
      <c r="F8" s="79"/>
      <c r="G8" s="79"/>
      <c r="H8" s="6"/>
      <c r="I8" s="6"/>
      <c r="J8" s="6"/>
      <c r="K8" s="6"/>
      <c r="L8" s="6"/>
      <c r="M8" s="6"/>
      <c r="N8" s="6"/>
      <c r="O8" s="7"/>
    </row>
    <row r="9" spans="2:15" s="7" customFormat="1" ht="32.25" customHeight="1">
      <c r="B9" s="80" t="s">
        <v>9</v>
      </c>
      <c r="C9" s="81"/>
      <c r="D9" s="9" t="s">
        <v>10</v>
      </c>
      <c r="E9" s="9" t="s">
        <v>11</v>
      </c>
      <c r="F9" s="10" t="s">
        <v>12</v>
      </c>
      <c r="G9" s="11" t="s">
        <v>13</v>
      </c>
      <c r="H9" s="11" t="s">
        <v>14</v>
      </c>
      <c r="I9" s="11" t="s">
        <v>15</v>
      </c>
      <c r="J9" s="9" t="s">
        <v>16</v>
      </c>
      <c r="K9" s="9" t="s">
        <v>17</v>
      </c>
      <c r="L9" s="9" t="s">
        <v>18</v>
      </c>
      <c r="M9" s="9" t="s">
        <v>19</v>
      </c>
      <c r="N9" s="9" t="s">
        <v>20</v>
      </c>
    </row>
    <row r="10" spans="2:15" s="18" customFormat="1" ht="27.9" customHeight="1">
      <c r="B10" s="74" t="s">
        <v>21</v>
      </c>
      <c r="C10" s="74"/>
      <c r="D10" s="12" t="s">
        <v>22</v>
      </c>
      <c r="E10" s="13" t="s">
        <v>23</v>
      </c>
      <c r="F10" s="14" t="s">
        <v>24</v>
      </c>
      <c r="G10" s="14">
        <v>85</v>
      </c>
      <c r="H10" s="15">
        <v>0.25</v>
      </c>
      <c r="I10" s="14" t="s">
        <v>21</v>
      </c>
      <c r="J10" s="16">
        <v>7266.06</v>
      </c>
      <c r="K10" s="16">
        <f t="shared" ref="K10:K24" si="0">G10*H10*J10</f>
        <v>154403.77499999999</v>
      </c>
      <c r="L10" s="17">
        <v>0</v>
      </c>
      <c r="M10" s="16">
        <f t="shared" ref="M10:M24" si="1">N10/G10</f>
        <v>1816.5149999999999</v>
      </c>
      <c r="N10" s="16">
        <f t="shared" ref="N10:N30" si="2">K10-K10*L10</f>
        <v>154403.77499999999</v>
      </c>
      <c r="O10" s="7"/>
    </row>
    <row r="11" spans="2:15" s="18" customFormat="1" ht="27.9" customHeight="1">
      <c r="B11" s="74" t="s">
        <v>21</v>
      </c>
      <c r="C11" s="74"/>
      <c r="D11" s="12" t="s">
        <v>25</v>
      </c>
      <c r="E11" s="19" t="s">
        <v>26</v>
      </c>
      <c r="F11" s="14" t="s">
        <v>24</v>
      </c>
      <c r="G11" s="14">
        <v>70</v>
      </c>
      <c r="H11" s="15">
        <v>0.25</v>
      </c>
      <c r="I11" s="14" t="s">
        <v>21</v>
      </c>
      <c r="J11" s="16">
        <v>7266.06</v>
      </c>
      <c r="K11" s="16">
        <f t="shared" si="0"/>
        <v>127156.05</v>
      </c>
      <c r="L11" s="17">
        <v>0</v>
      </c>
      <c r="M11" s="16">
        <f t="shared" si="1"/>
        <v>1816.5150000000001</v>
      </c>
      <c r="N11" s="16">
        <f t="shared" si="2"/>
        <v>127156.05</v>
      </c>
    </row>
    <row r="12" spans="2:15" s="18" customFormat="1" ht="27.9" customHeight="1">
      <c r="B12" s="74" t="s">
        <v>21</v>
      </c>
      <c r="C12" s="74"/>
      <c r="D12" s="12" t="s">
        <v>25</v>
      </c>
      <c r="E12" s="19" t="s">
        <v>27</v>
      </c>
      <c r="F12" s="14" t="s">
        <v>24</v>
      </c>
      <c r="G12" s="14">
        <v>56</v>
      </c>
      <c r="H12" s="15">
        <v>0.25</v>
      </c>
      <c r="I12" s="14" t="s">
        <v>21</v>
      </c>
      <c r="J12" s="16">
        <v>7266.06</v>
      </c>
      <c r="K12" s="16">
        <f t="shared" si="0"/>
        <v>101724.84000000001</v>
      </c>
      <c r="L12" s="17">
        <v>0</v>
      </c>
      <c r="M12" s="16">
        <f t="shared" si="1"/>
        <v>1816.5150000000001</v>
      </c>
      <c r="N12" s="16">
        <f t="shared" si="2"/>
        <v>101724.84000000001</v>
      </c>
    </row>
    <row r="13" spans="2:15" s="18" customFormat="1" ht="27.9" customHeight="1">
      <c r="B13" s="74" t="s">
        <v>21</v>
      </c>
      <c r="C13" s="74"/>
      <c r="D13" s="20" t="s">
        <v>28</v>
      </c>
      <c r="E13" s="19" t="s">
        <v>29</v>
      </c>
      <c r="F13" s="14" t="s">
        <v>24</v>
      </c>
      <c r="G13" s="14">
        <v>35</v>
      </c>
      <c r="H13" s="15">
        <v>0.25</v>
      </c>
      <c r="I13" s="14" t="s">
        <v>21</v>
      </c>
      <c r="J13" s="16">
        <v>7266.06</v>
      </c>
      <c r="K13" s="16">
        <f t="shared" si="0"/>
        <v>63578.025000000001</v>
      </c>
      <c r="L13" s="17">
        <v>0</v>
      </c>
      <c r="M13" s="16">
        <f t="shared" si="1"/>
        <v>1816.5150000000001</v>
      </c>
      <c r="N13" s="16">
        <f t="shared" si="2"/>
        <v>63578.025000000001</v>
      </c>
    </row>
    <row r="14" spans="2:15" s="18" customFormat="1" ht="27.9" customHeight="1">
      <c r="B14" s="74" t="s">
        <v>21</v>
      </c>
      <c r="C14" s="74"/>
      <c r="D14" s="12" t="s">
        <v>30</v>
      </c>
      <c r="E14" s="19" t="s">
        <v>31</v>
      </c>
      <c r="F14" s="14" t="s">
        <v>24</v>
      </c>
      <c r="G14" s="14">
        <v>4</v>
      </c>
      <c r="H14" s="15">
        <v>0.25</v>
      </c>
      <c r="I14" s="14" t="s">
        <v>21</v>
      </c>
      <c r="J14" s="16">
        <v>7266.06</v>
      </c>
      <c r="K14" s="16">
        <f t="shared" si="0"/>
        <v>7266.06</v>
      </c>
      <c r="L14" s="17">
        <v>0</v>
      </c>
      <c r="M14" s="16">
        <f t="shared" si="1"/>
        <v>1816.5150000000001</v>
      </c>
      <c r="N14" s="16">
        <f>K14-K14*L14</f>
        <v>7266.06</v>
      </c>
    </row>
    <row r="15" spans="2:15" s="18" customFormat="1" ht="27.9" customHeight="1">
      <c r="B15" s="74" t="s">
        <v>21</v>
      </c>
      <c r="C15" s="74"/>
      <c r="D15" s="12" t="s">
        <v>32</v>
      </c>
      <c r="E15" s="19" t="s">
        <v>33</v>
      </c>
      <c r="F15" s="14" t="s">
        <v>24</v>
      </c>
      <c r="G15" s="14">
        <v>10</v>
      </c>
      <c r="H15" s="15">
        <v>0.25</v>
      </c>
      <c r="I15" s="14" t="s">
        <v>21</v>
      </c>
      <c r="J15" s="16">
        <v>7266.06</v>
      </c>
      <c r="K15" s="16">
        <f t="shared" si="0"/>
        <v>18165.150000000001</v>
      </c>
      <c r="L15" s="17">
        <v>0</v>
      </c>
      <c r="M15" s="16">
        <f t="shared" si="1"/>
        <v>1816.5150000000001</v>
      </c>
      <c r="N15" s="16">
        <f t="shared" si="2"/>
        <v>18165.150000000001</v>
      </c>
    </row>
    <row r="16" spans="2:15" s="18" customFormat="1" ht="27.9" customHeight="1">
      <c r="B16" s="75" t="s">
        <v>34</v>
      </c>
      <c r="C16" s="75"/>
      <c r="D16" s="76">
        <v>44967</v>
      </c>
      <c r="E16" s="19" t="s">
        <v>35</v>
      </c>
      <c r="F16" s="14" t="s">
        <v>24</v>
      </c>
      <c r="G16" s="14">
        <v>2</v>
      </c>
      <c r="H16" s="15">
        <v>0.375</v>
      </c>
      <c r="I16" s="14" t="s">
        <v>36</v>
      </c>
      <c r="J16" s="16">
        <v>11317</v>
      </c>
      <c r="K16" s="16">
        <f t="shared" si="0"/>
        <v>8487.75</v>
      </c>
      <c r="L16" s="17">
        <v>0</v>
      </c>
      <c r="M16" s="16">
        <f t="shared" si="1"/>
        <v>4243.875</v>
      </c>
      <c r="N16" s="16">
        <f t="shared" si="2"/>
        <v>8487.75</v>
      </c>
    </row>
    <row r="17" spans="2:15" s="18" customFormat="1" ht="27.9" customHeight="1">
      <c r="B17" s="75"/>
      <c r="C17" s="75"/>
      <c r="D17" s="76"/>
      <c r="E17" s="19" t="s">
        <v>37</v>
      </c>
      <c r="F17" s="14" t="s">
        <v>38</v>
      </c>
      <c r="G17" s="14">
        <v>1</v>
      </c>
      <c r="H17" s="15">
        <v>0.4</v>
      </c>
      <c r="I17" s="14" t="s">
        <v>36</v>
      </c>
      <c r="J17" s="16">
        <v>11317</v>
      </c>
      <c r="K17" s="16">
        <f t="shared" si="0"/>
        <v>4526.8</v>
      </c>
      <c r="L17" s="17">
        <v>0</v>
      </c>
      <c r="M17" s="16">
        <f t="shared" si="1"/>
        <v>4526.8</v>
      </c>
      <c r="N17" s="16">
        <f t="shared" si="2"/>
        <v>4526.8</v>
      </c>
    </row>
    <row r="18" spans="2:15" s="18" customFormat="1" ht="27.9" customHeight="1">
      <c r="B18" s="75"/>
      <c r="C18" s="75"/>
      <c r="D18" s="76"/>
      <c r="E18" s="19" t="s">
        <v>39</v>
      </c>
      <c r="F18" s="14" t="s">
        <v>40</v>
      </c>
      <c r="G18" s="14">
        <v>1</v>
      </c>
      <c r="H18" s="15">
        <v>4</v>
      </c>
      <c r="I18" s="14" t="s">
        <v>36</v>
      </c>
      <c r="J18" s="16">
        <v>11317</v>
      </c>
      <c r="K18" s="16">
        <f t="shared" si="0"/>
        <v>45268</v>
      </c>
      <c r="L18" s="17">
        <v>0</v>
      </c>
      <c r="M18" s="16">
        <f t="shared" si="1"/>
        <v>45268</v>
      </c>
      <c r="N18" s="16">
        <f>K18-K18*L18</f>
        <v>45268</v>
      </c>
    </row>
    <row r="19" spans="2:15" s="18" customFormat="1" ht="27.9" customHeight="1">
      <c r="B19" s="75"/>
      <c r="C19" s="75"/>
      <c r="D19" s="76"/>
      <c r="E19" s="19" t="s">
        <v>41</v>
      </c>
      <c r="F19" s="14" t="s">
        <v>42</v>
      </c>
      <c r="G19" s="14">
        <v>2</v>
      </c>
      <c r="H19" s="15">
        <v>1</v>
      </c>
      <c r="I19" s="14" t="s">
        <v>36</v>
      </c>
      <c r="J19" s="16">
        <v>11317</v>
      </c>
      <c r="K19" s="16">
        <f t="shared" si="0"/>
        <v>22634</v>
      </c>
      <c r="L19" s="17">
        <v>0</v>
      </c>
      <c r="M19" s="16">
        <f t="shared" si="1"/>
        <v>11317</v>
      </c>
      <c r="N19" s="16">
        <f t="shared" si="2"/>
        <v>22634</v>
      </c>
    </row>
    <row r="20" spans="2:15" s="18" customFormat="1" ht="27.9" customHeight="1">
      <c r="B20" s="75" t="s">
        <v>43</v>
      </c>
      <c r="C20" s="75"/>
      <c r="D20" s="76" t="s">
        <v>44</v>
      </c>
      <c r="E20" s="19" t="s">
        <v>35</v>
      </c>
      <c r="F20" s="14" t="s">
        <v>24</v>
      </c>
      <c r="G20" s="14">
        <v>6</v>
      </c>
      <c r="H20" s="15">
        <v>0.375</v>
      </c>
      <c r="I20" s="14" t="s">
        <v>45</v>
      </c>
      <c r="J20" s="16">
        <v>11317</v>
      </c>
      <c r="K20" s="16">
        <f t="shared" si="0"/>
        <v>25463.25</v>
      </c>
      <c r="L20" s="17">
        <v>0</v>
      </c>
      <c r="M20" s="16">
        <f t="shared" si="1"/>
        <v>4243.875</v>
      </c>
      <c r="N20" s="16">
        <f t="shared" si="2"/>
        <v>25463.25</v>
      </c>
    </row>
    <row r="21" spans="2:15" s="18" customFormat="1" ht="27.9" customHeight="1">
      <c r="B21" s="75"/>
      <c r="C21" s="75"/>
      <c r="D21" s="76"/>
      <c r="E21" s="19" t="s">
        <v>37</v>
      </c>
      <c r="F21" s="14" t="s">
        <v>38</v>
      </c>
      <c r="G21" s="14">
        <v>3</v>
      </c>
      <c r="H21" s="15">
        <v>0.4</v>
      </c>
      <c r="I21" s="14" t="s">
        <v>45</v>
      </c>
      <c r="J21" s="16">
        <v>11317</v>
      </c>
      <c r="K21" s="16">
        <f t="shared" si="0"/>
        <v>13580.400000000001</v>
      </c>
      <c r="L21" s="17">
        <v>0</v>
      </c>
      <c r="M21" s="16">
        <f t="shared" si="1"/>
        <v>4526.8</v>
      </c>
      <c r="N21" s="16">
        <f t="shared" si="2"/>
        <v>13580.400000000001</v>
      </c>
    </row>
    <row r="22" spans="2:15" s="18" customFormat="1" ht="27.9" customHeight="1">
      <c r="B22" s="75"/>
      <c r="C22" s="75"/>
      <c r="D22" s="76"/>
      <c r="E22" s="19" t="s">
        <v>39</v>
      </c>
      <c r="F22" s="14" t="s">
        <v>40</v>
      </c>
      <c r="G22" s="14">
        <v>3</v>
      </c>
      <c r="H22" s="15">
        <v>4</v>
      </c>
      <c r="I22" s="14" t="s">
        <v>45</v>
      </c>
      <c r="J22" s="16">
        <v>11317</v>
      </c>
      <c r="K22" s="16">
        <f t="shared" si="0"/>
        <v>135804</v>
      </c>
      <c r="L22" s="17">
        <v>0</v>
      </c>
      <c r="M22" s="16">
        <f t="shared" si="1"/>
        <v>45268</v>
      </c>
      <c r="N22" s="16">
        <f t="shared" si="2"/>
        <v>135804</v>
      </c>
    </row>
    <row r="23" spans="2:15" s="18" customFormat="1" ht="27.9" customHeight="1">
      <c r="B23" s="75"/>
      <c r="C23" s="75"/>
      <c r="D23" s="76"/>
      <c r="E23" s="19" t="s">
        <v>41</v>
      </c>
      <c r="F23" s="14" t="s">
        <v>42</v>
      </c>
      <c r="G23" s="14">
        <v>6</v>
      </c>
      <c r="H23" s="15">
        <v>1</v>
      </c>
      <c r="I23" s="14" t="s">
        <v>45</v>
      </c>
      <c r="J23" s="16">
        <v>11317</v>
      </c>
      <c r="K23" s="16">
        <f t="shared" si="0"/>
        <v>67902</v>
      </c>
      <c r="L23" s="17">
        <v>0</v>
      </c>
      <c r="M23" s="16">
        <f t="shared" si="1"/>
        <v>11317</v>
      </c>
      <c r="N23" s="16">
        <f t="shared" si="2"/>
        <v>67902</v>
      </c>
    </row>
    <row r="24" spans="2:15" s="18" customFormat="1" ht="27.9" customHeight="1">
      <c r="B24" s="68" t="s">
        <v>21</v>
      </c>
      <c r="C24" s="69"/>
      <c r="D24" s="12" t="s">
        <v>46</v>
      </c>
      <c r="E24" s="13" t="s">
        <v>47</v>
      </c>
      <c r="F24" s="14" t="s">
        <v>42</v>
      </c>
      <c r="G24" s="14">
        <v>70</v>
      </c>
      <c r="H24" s="15">
        <v>1</v>
      </c>
      <c r="I24" s="14" t="s">
        <v>21</v>
      </c>
      <c r="J24" s="16">
        <v>7266.06</v>
      </c>
      <c r="K24" s="16">
        <f t="shared" si="0"/>
        <v>508624.2</v>
      </c>
      <c r="L24" s="17">
        <v>0</v>
      </c>
      <c r="M24" s="21">
        <f t="shared" si="1"/>
        <v>7266.06</v>
      </c>
      <c r="N24" s="22">
        <f t="shared" si="2"/>
        <v>508624.2</v>
      </c>
    </row>
    <row r="25" spans="2:15" s="18" customFormat="1" ht="15" customHeight="1">
      <c r="B25" s="23"/>
      <c r="C25" s="23"/>
      <c r="D25" s="24"/>
      <c r="E25" s="25"/>
      <c r="F25" s="26"/>
      <c r="G25" s="26"/>
      <c r="H25" s="27"/>
      <c r="I25" s="26"/>
      <c r="J25" s="28"/>
      <c r="K25" s="28"/>
      <c r="L25" s="29"/>
      <c r="M25" s="28"/>
      <c r="N25" s="28"/>
    </row>
    <row r="26" spans="2:15" s="18" customFormat="1" ht="27.9" customHeight="1">
      <c r="B26" s="70" t="s">
        <v>48</v>
      </c>
      <c r="C26" s="70"/>
      <c r="D26" s="30" t="s">
        <v>49</v>
      </c>
      <c r="E26" s="31" t="s">
        <v>50</v>
      </c>
      <c r="F26" s="32" t="s">
        <v>51</v>
      </c>
      <c r="G26" s="32">
        <v>40</v>
      </c>
      <c r="H26" s="33">
        <v>1</v>
      </c>
      <c r="I26" s="32" t="s">
        <v>52</v>
      </c>
      <c r="J26" s="34">
        <v>347.31766800000003</v>
      </c>
      <c r="K26" s="34">
        <f>J26*H26*G26</f>
        <v>13892.706720000002</v>
      </c>
      <c r="L26" s="35">
        <v>0</v>
      </c>
      <c r="M26" s="34">
        <f>N26/G26</f>
        <v>347.31766800000003</v>
      </c>
      <c r="N26" s="34">
        <f t="shared" si="2"/>
        <v>13892.706720000002</v>
      </c>
    </row>
    <row r="27" spans="2:15" s="18" customFormat="1" ht="27.9" customHeight="1">
      <c r="B27" s="70"/>
      <c r="C27" s="70"/>
      <c r="D27" s="30" t="s">
        <v>49</v>
      </c>
      <c r="E27" s="31" t="s">
        <v>53</v>
      </c>
      <c r="F27" s="32" t="s">
        <v>51</v>
      </c>
      <c r="G27" s="32">
        <v>40</v>
      </c>
      <c r="H27" s="33">
        <v>1</v>
      </c>
      <c r="I27" s="32" t="s">
        <v>52</v>
      </c>
      <c r="J27" s="34">
        <f>'[1]Tabela Digital'!E13</f>
        <v>194.73040800000001</v>
      </c>
      <c r="K27" s="34">
        <f>J27*H27*G27</f>
        <v>7789.2163200000005</v>
      </c>
      <c r="L27" s="35">
        <v>0</v>
      </c>
      <c r="M27" s="34">
        <f>N27/G27</f>
        <v>194.73040800000001</v>
      </c>
      <c r="N27" s="34">
        <f>K27-K27*L27</f>
        <v>7789.2163200000005</v>
      </c>
    </row>
    <row r="28" spans="2:15" s="18" customFormat="1" ht="27.9" customHeight="1">
      <c r="B28" s="70"/>
      <c r="C28" s="70"/>
      <c r="D28" s="30" t="s">
        <v>49</v>
      </c>
      <c r="E28" s="31" t="s">
        <v>54</v>
      </c>
      <c r="F28" s="32" t="s">
        <v>51</v>
      </c>
      <c r="G28" s="32">
        <v>40</v>
      </c>
      <c r="H28" s="33">
        <v>1</v>
      </c>
      <c r="I28" s="32" t="str">
        <f>'[1]Tabela Digital'!D11</f>
        <v>Story - Post assinado</v>
      </c>
      <c r="J28" s="34">
        <f>'[1]Tabela Digital'!E11</f>
        <v>130.2441255</v>
      </c>
      <c r="K28" s="34">
        <f>J28*H28*G28</f>
        <v>5209.7650199999998</v>
      </c>
      <c r="L28" s="35">
        <v>0</v>
      </c>
      <c r="M28" s="34">
        <f>N28/G28</f>
        <v>130.2441255</v>
      </c>
      <c r="N28" s="34">
        <f>K28-K28*L28</f>
        <v>5209.7650199999998</v>
      </c>
    </row>
    <row r="29" spans="2:15" s="18" customFormat="1" ht="27.9" customHeight="1">
      <c r="B29" s="70"/>
      <c r="C29" s="70"/>
      <c r="D29" s="30" t="s">
        <v>49</v>
      </c>
      <c r="E29" s="31" t="s">
        <v>55</v>
      </c>
      <c r="F29" s="32" t="s">
        <v>51</v>
      </c>
      <c r="G29" s="32">
        <v>40</v>
      </c>
      <c r="H29" s="33">
        <v>1</v>
      </c>
      <c r="I29" s="32" t="str">
        <f>'[1]Tabela Digital'!D26</f>
        <v xml:space="preserve">Story - Publipost </v>
      </c>
      <c r="J29" s="34">
        <f>'[1]Tabela Digital'!E22</f>
        <v>1117.2766149900001</v>
      </c>
      <c r="K29" s="34">
        <f>J29*H29*G29</f>
        <v>44691.064599600002</v>
      </c>
      <c r="L29" s="35">
        <v>0</v>
      </c>
      <c r="M29" s="34">
        <f>N29/G29</f>
        <v>1117.2766149900001</v>
      </c>
      <c r="N29" s="34">
        <f>K29-K29*L29</f>
        <v>44691.064599600002</v>
      </c>
    </row>
    <row r="30" spans="2:15" s="18" customFormat="1" ht="27.9" customHeight="1">
      <c r="B30" s="70"/>
      <c r="C30" s="70"/>
      <c r="D30" s="30" t="s">
        <v>49</v>
      </c>
      <c r="E30" s="31" t="s">
        <v>56</v>
      </c>
      <c r="F30" s="32" t="s">
        <v>38</v>
      </c>
      <c r="G30" s="32">
        <v>12</v>
      </c>
      <c r="H30" s="33">
        <v>1</v>
      </c>
      <c r="I30" s="32" t="str">
        <f>'[1]Tabela Digital'!D29</f>
        <v>Vídeo assinado</v>
      </c>
      <c r="J30" s="34">
        <f>'[1]Tabela Digital'!E29</f>
        <v>133.24137525</v>
      </c>
      <c r="K30" s="34">
        <f>J30*H30*G30</f>
        <v>1598.8965029999999</v>
      </c>
      <c r="L30" s="35">
        <v>0</v>
      </c>
      <c r="M30" s="34">
        <f>N30/G30</f>
        <v>133.24137525</v>
      </c>
      <c r="N30" s="34">
        <f t="shared" si="2"/>
        <v>1598.8965029999999</v>
      </c>
    </row>
    <row r="31" spans="2:15" s="44" customFormat="1" ht="27.75" customHeight="1" thickBot="1">
      <c r="B31" s="71" t="s">
        <v>57</v>
      </c>
      <c r="C31" s="72"/>
      <c r="D31" s="72"/>
      <c r="E31" s="72"/>
      <c r="F31" s="73"/>
      <c r="G31" s="36">
        <f>SUM(G10:G30)</f>
        <v>526</v>
      </c>
      <c r="H31" s="37"/>
      <c r="I31" s="38"/>
      <c r="J31" s="39" t="s">
        <v>58</v>
      </c>
      <c r="K31" s="40">
        <f>SUM(K10:K30)</f>
        <v>1377765.9491625999</v>
      </c>
      <c r="L31" s="41">
        <f>N31/K31-1</f>
        <v>0</v>
      </c>
      <c r="M31" s="42"/>
      <c r="N31" s="43">
        <f>SUM(N10:N30)</f>
        <v>1377765.9491625999</v>
      </c>
      <c r="O31" s="18"/>
    </row>
    <row r="32" spans="2:15" s="51" customFormat="1" ht="16.5" customHeight="1" thickTop="1">
      <c r="B32" s="45"/>
      <c r="C32" s="45"/>
      <c r="D32" s="45"/>
      <c r="E32" s="45"/>
      <c r="F32" s="46"/>
      <c r="G32" s="47"/>
      <c r="H32" s="47"/>
      <c r="I32" s="48"/>
      <c r="J32" s="49"/>
      <c r="K32" s="50" t="s">
        <v>59</v>
      </c>
      <c r="O32" s="18"/>
    </row>
    <row r="33" spans="1:12" s="8" customFormat="1" ht="17.100000000000001" customHeight="1">
      <c r="B33" s="52" t="s">
        <v>60</v>
      </c>
      <c r="C33" s="53"/>
      <c r="D33" s="53"/>
      <c r="E33" s="53"/>
      <c r="F33" s="54"/>
      <c r="G33" s="55"/>
      <c r="H33" s="55"/>
      <c r="I33" s="56"/>
      <c r="K33" s="57"/>
    </row>
    <row r="34" spans="1:12" s="8" customFormat="1" ht="17.100000000000001" customHeight="1">
      <c r="B34" s="58" t="s">
        <v>61</v>
      </c>
      <c r="C34" s="59"/>
      <c r="D34" s="60"/>
      <c r="E34" s="60"/>
      <c r="F34" s="61" t="s">
        <v>62</v>
      </c>
      <c r="G34" s="61"/>
      <c r="H34" s="61"/>
      <c r="I34" s="56"/>
      <c r="K34" s="57"/>
    </row>
    <row r="35" spans="1:12" s="8" customFormat="1" ht="17.100000000000001" customHeight="1">
      <c r="B35" s="58" t="s">
        <v>63</v>
      </c>
      <c r="C35" s="62"/>
      <c r="D35" s="62"/>
      <c r="E35" s="62"/>
      <c r="F35" s="62"/>
      <c r="G35" s="62"/>
      <c r="H35" s="62"/>
      <c r="I35" s="62"/>
      <c r="J35" s="62"/>
      <c r="K35" s="62"/>
    </row>
    <row r="36" spans="1:12" s="8" customFormat="1" ht="17.100000000000001" customHeight="1">
      <c r="B36" s="58" t="s">
        <v>64</v>
      </c>
      <c r="C36" s="62"/>
      <c r="D36" s="62"/>
      <c r="E36" s="62"/>
      <c r="F36" s="62"/>
      <c r="G36" s="62"/>
      <c r="H36" s="62"/>
      <c r="I36" s="62"/>
      <c r="J36" s="62"/>
      <c r="K36" s="62"/>
    </row>
    <row r="37" spans="1:12" s="8" customFormat="1" ht="17.100000000000001" customHeight="1">
      <c r="B37" s="58" t="s">
        <v>65</v>
      </c>
      <c r="C37" s="63"/>
      <c r="D37" s="62"/>
      <c r="E37" s="62"/>
      <c r="F37" s="62"/>
      <c r="G37" s="62"/>
      <c r="H37" s="62"/>
      <c r="I37" s="62"/>
      <c r="J37" s="62"/>
      <c r="K37" s="62"/>
    </row>
    <row r="38" spans="1:12" ht="17.100000000000001" customHeight="1">
      <c r="B38" s="64"/>
      <c r="C38" s="65"/>
    </row>
    <row r="39" spans="1:12" s="82" customFormat="1" ht="15.6">
      <c r="A39" s="82" t="s">
        <v>66</v>
      </c>
      <c r="F39" s="83"/>
      <c r="G39" s="84"/>
      <c r="H39" s="84"/>
      <c r="J39" s="85"/>
      <c r="K39" s="86"/>
      <c r="L39" s="86"/>
    </row>
    <row r="40" spans="1:12" ht="17.100000000000001" customHeight="1">
      <c r="B40" s="66"/>
      <c r="C40" s="67"/>
    </row>
    <row r="41" spans="1:12" ht="17.100000000000001" customHeight="1"/>
    <row r="42" spans="1:12">
      <c r="C42" s="65"/>
    </row>
  </sheetData>
  <mergeCells count="16">
    <mergeCell ref="B12:C12"/>
    <mergeCell ref="B1:K2"/>
    <mergeCell ref="B8:G8"/>
    <mergeCell ref="B9:C9"/>
    <mergeCell ref="B10:C10"/>
    <mergeCell ref="B11:C11"/>
    <mergeCell ref="B24:C24"/>
    <mergeCell ref="B26:C30"/>
    <mergeCell ref="B31:F31"/>
    <mergeCell ref="B13:C13"/>
    <mergeCell ref="B14:C14"/>
    <mergeCell ref="B15:C15"/>
    <mergeCell ref="B16:C19"/>
    <mergeCell ref="D16:D19"/>
    <mergeCell ref="B20:C23"/>
    <mergeCell ref="D20:D23"/>
  </mergeCells>
  <pageMargins left="0.51181102362204722" right="0.51181102362204722" top="0.78740157480314965" bottom="0.78740157480314965" header="0.31496062992125984" footer="0.31496062992125984"/>
  <pageSetup scale="46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4 - Carnaval 2024</vt:lpstr>
      <vt:lpstr>'4 - Carnaval 2024'!Area_de_impressao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pereira</dc:creator>
  <cp:lastModifiedBy>Joyce Luque Bastos Berthaud</cp:lastModifiedBy>
  <dcterms:created xsi:type="dcterms:W3CDTF">2023-11-07T18:36:49Z</dcterms:created>
  <dcterms:modified xsi:type="dcterms:W3CDTF">2023-11-09T17:46:58Z</dcterms:modified>
</cp:coreProperties>
</file>